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40" i="1" l="1"/>
  <c r="C13" i="1" l="1"/>
  <c r="D50" i="1" l="1"/>
  <c r="E50" i="1"/>
  <c r="E52" i="1"/>
  <c r="D52" i="1"/>
  <c r="D27" i="1"/>
  <c r="E27" i="1"/>
  <c r="C27" i="1"/>
  <c r="D24" i="1"/>
  <c r="E24" i="1"/>
  <c r="D22" i="1"/>
  <c r="E22" i="1"/>
  <c r="D20" i="1"/>
  <c r="E20" i="1"/>
  <c r="D18" i="1"/>
  <c r="E18" i="1"/>
  <c r="D12" i="1"/>
  <c r="E12" i="1"/>
  <c r="C12" i="1"/>
  <c r="C62" i="1" l="1"/>
  <c r="D59" i="1"/>
  <c r="E59" i="1"/>
  <c r="C59" i="1"/>
  <c r="D45" i="1"/>
  <c r="D44" i="1" s="1"/>
  <c r="E45" i="1"/>
  <c r="E44" i="1" s="1"/>
  <c r="C45" i="1"/>
  <c r="C44" i="1" s="1"/>
  <c r="C41" i="1"/>
  <c r="D42" i="1"/>
  <c r="D41" i="1" s="1"/>
  <c r="E42" i="1"/>
  <c r="E41" i="1" s="1"/>
  <c r="C42" i="1"/>
  <c r="D38" i="1"/>
  <c r="D37" i="1" s="1"/>
  <c r="E38" i="1"/>
  <c r="E37" i="1" s="1"/>
  <c r="C38" i="1"/>
  <c r="C37" i="1" s="1"/>
  <c r="D17" i="1"/>
  <c r="D16" i="1" s="1"/>
  <c r="E17" i="1"/>
  <c r="E16" i="1" s="1"/>
  <c r="C17" i="1"/>
  <c r="C16" i="1" s="1"/>
  <c r="E57" i="1" l="1"/>
  <c r="D57" i="1"/>
  <c r="C57" i="1"/>
  <c r="C53" i="1" l="1"/>
  <c r="E61" i="1" l="1"/>
  <c r="E49" i="1" s="1"/>
  <c r="D61" i="1"/>
  <c r="D49" i="1" s="1"/>
  <c r="C61" i="1"/>
  <c r="C51" i="1"/>
  <c r="C50" i="1" s="1"/>
  <c r="C49" i="1" s="1"/>
  <c r="E40" i="1"/>
  <c r="E47" i="1" s="1"/>
  <c r="D40" i="1"/>
  <c r="D47" i="1" s="1"/>
  <c r="C36" i="1"/>
  <c r="E36" i="1"/>
  <c r="D36" i="1"/>
  <c r="E32" i="1"/>
  <c r="D32" i="1"/>
  <c r="C32" i="1"/>
  <c r="E30" i="1"/>
  <c r="D30" i="1"/>
  <c r="C30" i="1"/>
  <c r="E26" i="1"/>
  <c r="D26" i="1"/>
  <c r="C26" i="1"/>
  <c r="C29" i="1" l="1"/>
  <c r="C11" i="1" s="1"/>
  <c r="D29" i="1"/>
  <c r="D11" i="1" s="1"/>
  <c r="E29" i="1"/>
  <c r="E11" i="1" s="1"/>
  <c r="E35" i="1"/>
  <c r="D35" i="1"/>
  <c r="C35" i="1"/>
  <c r="C47" i="1"/>
  <c r="D64" i="1" l="1"/>
  <c r="C64" i="1"/>
  <c r="E64" i="1"/>
</calcChain>
</file>

<file path=xl/sharedStrings.xml><?xml version="1.0" encoding="utf-8"?>
<sst xmlns="http://schemas.openxmlformats.org/spreadsheetml/2006/main" count="116" uniqueCount="115">
  <si>
    <t>000 1 00 00000 00 0000 000</t>
  </si>
  <si>
    <t>НАЛОГОВЫЕ И НЕНАЛОГОВЫЕ ДОХОДЫ</t>
  </si>
  <si>
    <t>000 101 00000 00 0000 000</t>
  </si>
  <si>
    <t>182 1 01 02010 01 0000 110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</si>
  <si>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</si>
  <si>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182  1 01 02030 01 0000 110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</si>
  <si>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</si>
  <si>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100  1 03 0000 00 0000000</t>
  </si>
  <si>
    <t>НАЛОГИ НА ТОВАРЫ (РАБОТЫ, УСЛУГИ), РЕАЛИЗУЕМЫЕ НА ТЕРРИТОРИИ РОССИЙСКОЙ ФЕДЕРАЦИИ</t>
  </si>
  <si>
    <t>182 105 00000 00 0000 00</t>
  </si>
  <si>
    <t>НАЛОГ НА СОВОКУПНЫЙ ДОХОД</t>
  </si>
  <si>
    <t>182 1 05 03010 01 0000 110</t>
  </si>
  <si>
    <t>Единый сельскохозяйственный налог</t>
  </si>
  <si>
    <t>182  1 06 00000 00 0000 110</t>
  </si>
  <si>
    <t>Налог на имущество физических лиц</t>
  </si>
  <si>
    <t>182  1 06 01030 10 0000 110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</si>
  <si>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</si>
  <si>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182 106 06000 00 0000 110</t>
  </si>
  <si>
    <t>ЗЕМЕЛЬНЫЙ НАЛОГ</t>
  </si>
  <si>
    <t>182  1 06 06033 10 0000 110</t>
  </si>
  <si>
    <t>Земельный налог с организаций, обладающих земельным участком, расположенным в границах сельских поселений</t>
  </si>
  <si>
    <t>182  1 06 06043 10 0000 110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</si>
  <si>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</si>
  <si>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Итого </t>
  </si>
  <si>
    <t>Налоговые доходы</t>
  </si>
  <si>
    <t>ДОХОДЫ ОТ ИСПОЛЬЗОВАНИЯ ИМУЩЕСТВА, НАХОДЯЩЕГОСЯ В ГОСУДАРСТВЕННОЙ И МУНИЦИПАЛЬНОЙ СОБСТВЕННОСТИ</t>
  </si>
  <si>
    <t>555  1 11 05035 10 0000 120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</si>
  <si>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</si>
  <si>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555  113 00000 00 0000 000 </t>
  </si>
  <si>
    <t>555  1 13 01995 10 0000 130</t>
  </si>
  <si>
    <t>Прочие доходы от оказания платных услуг (работ) получателями средств бюджетов сельских поселений</t>
  </si>
  <si>
    <t>555  1 13 02065 10 0000 130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</si>
  <si>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</si>
  <si>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Итого</t>
  </si>
  <si>
    <t>Неналоговые доходы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</si>
  <si>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</si>
  <si>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</si>
  <si>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</si>
  <si>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</si>
  <si>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</si>
  <si>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ВСЕГО ДОХОДЫ:</t>
  </si>
  <si>
    <t xml:space="preserve">                                                                   тыс.руб. </t>
  </si>
  <si>
    <t>555 2 02 30000 00 0000 150</t>
  </si>
  <si>
    <t>555  2 02 35118 00 0000 150</t>
  </si>
  <si>
    <t>555  2 02 30024 10 0000 150</t>
  </si>
  <si>
    <t>555 2 02 49999 10 0000 150</t>
  </si>
  <si>
    <t>2020 год</t>
  </si>
  <si>
    <t>2021 год</t>
  </si>
  <si>
    <t>2022 год</t>
  </si>
  <si>
    <t>Код</t>
  </si>
  <si>
    <t xml:space="preserve">Наименование </t>
  </si>
  <si>
    <t>555 2 02 16001 00 0000 150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</si>
  <si>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</si>
  <si>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555 2 02 29900 10 0000 150</t>
  </si>
  <si>
    <t>100 1 03 02231 01 0000 110</t>
  </si>
  <si>
    <t>100  1 03 02241 01 0000 110</t>
  </si>
  <si>
    <t>100 1 03 02251 01 0000 110</t>
  </si>
  <si>
    <t>100  1 03 02261 01 0000 110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</si>
  <si>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</si>
  <si>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</si>
  <si>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</si>
  <si>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</si>
  <si>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000 1 01 02000 01 0000 110</t>
  </si>
  <si>
    <t>Налог на доходы физических лиц</t>
  </si>
  <si>
    <t>Налоги на прибыль. Доходы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</si>
  <si>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</si>
  <si>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</si>
  <si>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000 1 03 02230 01 0000 110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</si>
  <si>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</si>
  <si>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000 1 03 02240 01 0000 110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</si>
  <si>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</si>
  <si>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</si>
  <si>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</si>
  <si>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000 1 03 02260 01 0000 110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</si>
  <si>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</si>
  <si>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000 1 05 03000 01 0000 110</t>
  </si>
  <si>
    <t>000 1 06 00000 00 0000 000</t>
  </si>
  <si>
    <t>НАЛОГИ НА ИМУЩЕСТВО</t>
  </si>
  <si>
    <t>555 1 11 00000 00 0000 000</t>
  </si>
  <si>
    <t>555 1 11 05000 00 0000 120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</si>
  <si>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</si>
  <si>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55501 11 05030 00 0000 120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</si>
  <si>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</si>
  <si>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</si>
  <si>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</si>
  <si>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</si>
  <si>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</si>
  <si>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</si>
  <si>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555 1 13 02000 00 0000 130</t>
  </si>
  <si>
    <t>Доходы от компенсации затрат государства</t>
  </si>
  <si>
    <t>555 1 13 02060 00 0000 130</t>
  </si>
  <si>
    <t>Доходы, поступающие в порядке возмещения расходов, понесенных в связи с эксплуатацией имущества</t>
  </si>
  <si>
    <t xml:space="preserve">000 2 02 40000 00 0000 150 </t>
  </si>
  <si>
    <t>Иные межбюджетные трансферты</t>
  </si>
  <si>
    <t xml:space="preserve">000 2 02 49999 00 0000 150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</si>
  <si>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</si>
  <si>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</si>
  <si>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555 2 02 00000 00 0000 00</t>
  </si>
  <si>
    <t>555 2 02 10000 00 0000 150</t>
  </si>
  <si>
    <t>555 2 02 16001 10 0000 150</t>
  </si>
  <si>
    <t>555 2 02 29900 00 0000 150</t>
  </si>
  <si>
    <t>Субсидии  бюджетам сельских поселений из местных бюджетов</t>
  </si>
  <si>
    <t>Субвенции бюджетам на осуществление первичного воинского учета на территориях, где отсутствуют военные комиссариаты</t>
  </si>
  <si>
    <t>555  2 02 35118 10 0000 150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</si>
  <si>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</si>
  <si>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Субсидии  бюджетам субъектов Российской Федерации (муниципальных образований) из бюджета субъекта Российской Федерации (местного бюджета)</t>
  </si>
  <si>
    <t>Приложение 12</t>
  </si>
  <si>
    <t xml:space="preserve">                  ПРОГНОЗ ДОХОДОВ БЮДЖЕТА ЧЕМСКОГО СЕЛЬСОВЕТА ТОГУЧИНСКОГО РАЙОНА НОВОСИБИРСКОЙ ОБЛАСТИ  НА 2020 И ПЛАНОВЫЙ ПЕРИОД 2021-2022 ГОДОВ</t>
  </si>
  <si>
    <t>555 2 02 29999 10 0000150</t>
  </si>
  <si>
    <t>555 2 02 29999 00 0000150</t>
  </si>
  <si>
    <t>Прочие субсидии бюджетам сельских поселений</t>
  </si>
  <si>
    <t xml:space="preserve">Прочие субсидии </t>
  </si>
  <si>
    <t>Прочие доходы от компенсации затрат бюджетов сельских поселений</t>
  </si>
  <si>
    <t>555  1 13 02995 10 0000 130</t>
  </si>
  <si>
    <t xml:space="preserve">  к решению 41-й сессии пятого созыва
Совета депутатов Чемского сельсовета Тогучинского района 
Новосибирской области№145 о 24.12.2019  года
«О  бюджете Чемского сельсовета Тогучинского района  Новосибирской области"
Новосибирской области на 2020 год 
 и плановый период 2021и 2022 годов»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</si>
</sst>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2" borderId="1">
      <alignment horizontal="left" vertical="top" wrapText="1"/>
    </xf>
    <xf numFmtId="0" fontId="10" fillId="0" borderId="0"/>
  </cellStyleXfs>
  <cellXfs count="51">
    <xf numFmtId="0" fontId="0" fillId="0" borderId="0" xfId="0"/>
    <xf numFmtId="0" fontId="3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6" fillId="0" borderId="0" xfId="0" applyFont="1" applyFill="1" applyBorder="1" applyAlignment="1">
      <alignment wrapText="1"/>
    </xf>
    <xf numFmtId="0" fontId="0" fillId="0" borderId="0" xfId="0" applyFill="1"/>
    <xf numFmtId="0" fontId="5" fillId="0" borderId="0" xfId="1" applyNumberFormat="1" applyFont="1" applyFill="1" applyBorder="1" applyAlignment="1" applyProtection="1">
      <alignment vertical="center"/>
      <protection hidden="1"/>
    </xf>
    <xf numFmtId="0" fontId="5" fillId="0" borderId="0" xfId="1" applyNumberFormat="1" applyFont="1" applyFill="1" applyBorder="1" applyAlignment="1" applyProtection="1">
      <alignment vertical="top"/>
      <protection hidden="1"/>
    </xf>
    <xf numFmtId="164" fontId="3" fillId="0" borderId="0" xfId="1" applyNumberFormat="1" applyFont="1" applyFill="1" applyAlignment="1" applyProtection="1">
      <alignment vertical="top"/>
      <protection hidden="1"/>
    </xf>
    <xf numFmtId="0" fontId="4" fillId="0" borderId="1" xfId="1" applyNumberFormat="1" applyFont="1" applyFill="1" applyBorder="1" applyAlignment="1" applyProtection="1">
      <alignment vertical="top"/>
      <protection hidden="1"/>
    </xf>
    <xf numFmtId="164" fontId="4" fillId="0" borderId="1" xfId="1" applyNumberFormat="1" applyFont="1" applyFill="1" applyBorder="1" applyAlignment="1" applyProtection="1">
      <alignment vertical="top"/>
      <protection hidden="1"/>
    </xf>
    <xf numFmtId="164" fontId="4" fillId="0" borderId="1" xfId="1" applyNumberFormat="1" applyFont="1" applyFill="1" applyBorder="1" applyAlignment="1" applyProtection="1">
      <alignment horizontal="right" vertical="top" wrapText="1"/>
      <protection hidden="1"/>
    </xf>
    <xf numFmtId="0" fontId="7" fillId="0" borderId="1" xfId="0" applyFont="1" applyBorder="1" applyAlignment="1">
      <alignment vertical="top" wrapText="1"/>
    </xf>
    <xf numFmtId="49" fontId="7" fillId="0" borderId="1" xfId="1" applyNumberFormat="1" applyFont="1" applyFill="1" applyBorder="1" applyAlignment="1" applyProtection="1">
      <alignment vertical="top"/>
      <protection hidden="1"/>
    </xf>
    <xf numFmtId="164" fontId="7" fillId="0" borderId="1" xfId="1" applyNumberFormat="1" applyFont="1" applyFill="1" applyBorder="1" applyAlignment="1" applyProtection="1">
      <alignment vertical="top"/>
      <protection hidden="1"/>
    </xf>
    <xf numFmtId="164" fontId="7" fillId="0" borderId="1" xfId="1" applyNumberFormat="1" applyFont="1" applyFill="1" applyBorder="1" applyAlignment="1" applyProtection="1">
      <alignment horizontal="right" vertical="top" wrapText="1"/>
      <protection hidden="1"/>
    </xf>
    <xf numFmtId="49" fontId="4" fillId="0" borderId="1" xfId="1" applyNumberFormat="1" applyFont="1" applyFill="1" applyBorder="1" applyAlignment="1" applyProtection="1">
      <alignment vertical="top"/>
      <protection hidden="1"/>
    </xf>
    <xf numFmtId="0" fontId="4" fillId="0" borderId="1" xfId="0" applyFont="1" applyBorder="1" applyAlignment="1">
      <alignment vertical="top" wrapText="1"/>
    </xf>
    <xf numFmtId="49" fontId="4" fillId="0" borderId="1" xfId="1" applyNumberFormat="1" applyFont="1" applyFill="1" applyBorder="1" applyAlignment="1" applyProtection="1">
      <alignment vertical="top" wrapText="1"/>
      <protection hidden="1"/>
    </xf>
    <xf numFmtId="49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3" borderId="1" xfId="4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vertical="center"/>
      <protection hidden="1"/>
    </xf>
    <xf numFmtId="0" fontId="4" fillId="0" borderId="1" xfId="0" applyFont="1" applyBorder="1" applyAlignment="1">
      <alignment vertical="center" wrapText="1"/>
    </xf>
    <xf numFmtId="0" fontId="7" fillId="3" borderId="1" xfId="4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49" fontId="7" fillId="0" borderId="1" xfId="1" applyNumberFormat="1" applyFont="1" applyFill="1" applyBorder="1" applyAlignment="1" applyProtection="1">
      <alignment vertical="center"/>
      <protection hidden="1"/>
    </xf>
    <xf numFmtId="49" fontId="4" fillId="0" borderId="1" xfId="1" applyNumberFormat="1" applyFont="1" applyFill="1" applyBorder="1" applyAlignment="1" applyProtection="1">
      <alignment vertical="center"/>
      <protection hidden="1"/>
    </xf>
    <xf numFmtId="49" fontId="4" fillId="0" borderId="1" xfId="1" applyNumberFormat="1" applyFont="1" applyFill="1" applyBorder="1" applyAlignment="1" applyProtection="1">
      <alignment horizontal="left" vertical="top"/>
      <protection hidden="1"/>
    </xf>
    <xf numFmtId="0" fontId="4" fillId="0" borderId="1" xfId="0" applyFont="1" applyBorder="1" applyAlignment="1">
      <alignment horizontal="left" vertical="center"/>
    </xf>
    <xf numFmtId="49" fontId="7" fillId="0" borderId="1" xfId="1" applyNumberFormat="1" applyFont="1" applyFill="1" applyBorder="1" applyAlignment="1" applyProtection="1">
      <alignment horizontal="left" vertical="top"/>
      <protection hidden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justify"/>
      <protection hidden="1"/>
    </xf>
    <xf numFmtId="0" fontId="7" fillId="0" borderId="1" xfId="1" applyNumberFormat="1" applyFont="1" applyFill="1" applyBorder="1" applyAlignment="1" applyProtection="1">
      <alignment horizontal="right" vertical="justify"/>
      <protection hidden="1"/>
    </xf>
    <xf numFmtId="164" fontId="7" fillId="0" borderId="1" xfId="1" applyNumberFormat="1" applyFont="1" applyFill="1" applyBorder="1" applyAlignment="1" applyProtection="1">
      <alignment horizontal="right" vertical="top"/>
      <protection hidden="1"/>
    </xf>
    <xf numFmtId="49" fontId="4" fillId="0" borderId="1" xfId="1" applyNumberFormat="1" applyFont="1" applyFill="1" applyBorder="1" applyAlignment="1" applyProtection="1">
      <alignment vertical="center" wrapText="1"/>
      <protection hidden="1"/>
    </xf>
    <xf numFmtId="49" fontId="7" fillId="0" borderId="1" xfId="1" applyNumberFormat="1" applyFont="1" applyFill="1" applyBorder="1" applyAlignment="1" applyProtection="1">
      <alignment vertical="top" wrapText="1"/>
      <protection hidden="1"/>
    </xf>
    <xf numFmtId="4" fontId="4" fillId="0" borderId="1" xfId="1" applyNumberFormat="1" applyFont="1" applyFill="1" applyBorder="1" applyAlignment="1" applyProtection="1">
      <alignment vertical="top"/>
      <protection hidden="1"/>
    </xf>
    <xf numFmtId="4" fontId="7" fillId="0" borderId="1" xfId="1" applyNumberFormat="1" applyFont="1" applyFill="1" applyBorder="1" applyAlignment="1" applyProtection="1">
      <alignment vertical="top"/>
      <protection hidden="1"/>
    </xf>
    <xf numFmtId="164" fontId="4" fillId="0" borderId="0" xfId="0" applyNumberFormat="1" applyFont="1" applyFill="1" applyBorder="1" applyAlignment="1">
      <alignment horizontal="right" vertical="center"/>
    </xf>
    <xf numFmtId="0" fontId="0" fillId="0" borderId="0" xfId="0" applyAlignment="1"/>
    <xf numFmtId="0" fontId="7" fillId="4" borderId="0" xfId="0" applyNumberFormat="1" applyFont="1" applyFill="1" applyBorder="1" applyAlignment="1">
      <alignment horizontal="right" wrapText="1"/>
    </xf>
    <xf numFmtId="0" fontId="0" fillId="4" borderId="0" xfId="0" applyNumberFormat="1" applyFill="1" applyAlignment="1">
      <alignment horizontal="right" wrapText="1"/>
    </xf>
    <xf numFmtId="2" fontId="4" fillId="0" borderId="0" xfId="2" applyNumberFormat="1" applyFont="1" applyFill="1" applyBorder="1" applyAlignment="1" applyProtection="1">
      <alignment horizontal="center" vertical="top" wrapText="1"/>
      <protection hidden="1"/>
    </xf>
    <xf numFmtId="164" fontId="7" fillId="0" borderId="0" xfId="1" applyNumberFormat="1" applyFont="1" applyFill="1" applyAlignment="1" applyProtection="1">
      <alignment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4"/>
    <cellStyle name="Обычный_Tmp" xfId="1"/>
    <cellStyle name="Обычный_Tmp1" xfId="2"/>
    <cellStyle name="Элементы осей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abSelected="1" view="pageBreakPreview" zoomScale="75" zoomScaleNormal="100" zoomScaleSheetLayoutView="75" workbookViewId="0">
      <selection activeCell="B3" sqref="B3:E3"/>
    </sheetView>
  </sheetViews>
  <sheetFormatPr defaultRowHeight="15" x14ac:dyDescent="0.25"/>
  <cols>
    <col min="1" max="1" width="23.7109375" customWidth="1"/>
    <col min="2" max="2" width="39.140625" customWidth="1"/>
    <col min="3" max="3" width="12.28515625" customWidth="1"/>
    <col min="4" max="4" width="11" customWidth="1"/>
    <col min="5" max="5" width="15.28515625" customWidth="1"/>
  </cols>
  <sheetData>
    <row r="1" spans="1:5" x14ac:dyDescent="0.25">
      <c r="A1" s="1"/>
      <c r="B1" s="41" t="s">
        <v>106</v>
      </c>
      <c r="C1" s="42"/>
      <c r="D1" s="42"/>
      <c r="E1" s="42"/>
    </row>
    <row r="2" spans="1:5" x14ac:dyDescent="0.25">
      <c r="A2" s="2"/>
      <c r="B2" s="2"/>
      <c r="C2" s="3"/>
      <c r="D2" s="4"/>
      <c r="E2" s="4"/>
    </row>
    <row r="3" spans="1:5" ht="119.25" customHeight="1" x14ac:dyDescent="0.25">
      <c r="A3" s="5"/>
      <c r="B3" s="43" t="s">
        <v>114</v>
      </c>
      <c r="C3" s="43"/>
      <c r="D3" s="44"/>
      <c r="E3" s="44"/>
    </row>
    <row r="4" spans="1:5" ht="34.5" customHeight="1" x14ac:dyDescent="0.25">
      <c r="A4" s="45" t="s">
        <v>107</v>
      </c>
      <c r="B4" s="45"/>
      <c r="C4" s="45"/>
      <c r="D4" s="45"/>
      <c r="E4" s="45"/>
    </row>
    <row r="5" spans="1:5" ht="0.75" customHeight="1" x14ac:dyDescent="0.25">
      <c r="A5" s="6"/>
      <c r="B5" s="6"/>
      <c r="C5" s="7"/>
      <c r="D5" s="4"/>
      <c r="E5" s="4"/>
    </row>
    <row r="6" spans="1:5" ht="14.25" customHeight="1" x14ac:dyDescent="0.25">
      <c r="A6" s="6"/>
      <c r="B6" s="6"/>
      <c r="C6" s="46" t="s">
        <v>41</v>
      </c>
      <c r="D6" s="46"/>
      <c r="E6" s="46"/>
    </row>
    <row r="7" spans="1:5" hidden="1" x14ac:dyDescent="0.25">
      <c r="A7" s="6"/>
      <c r="B7" s="6"/>
      <c r="C7" s="7"/>
      <c r="D7" s="4"/>
      <c r="E7" s="4"/>
    </row>
    <row r="8" spans="1:5" x14ac:dyDescent="0.25">
      <c r="A8" s="47" t="s">
        <v>49</v>
      </c>
      <c r="B8" s="47" t="s">
        <v>50</v>
      </c>
      <c r="C8" s="48" t="s">
        <v>46</v>
      </c>
      <c r="D8" s="50" t="s">
        <v>47</v>
      </c>
      <c r="E8" s="50" t="s">
        <v>48</v>
      </c>
    </row>
    <row r="9" spans="1:5" x14ac:dyDescent="0.25">
      <c r="A9" s="47"/>
      <c r="B9" s="47"/>
      <c r="C9" s="49"/>
      <c r="D9" s="50"/>
      <c r="E9" s="50"/>
    </row>
    <row r="10" spans="1:5" x14ac:dyDescent="0.25">
      <c r="A10" s="34">
        <v>1</v>
      </c>
      <c r="B10" s="34">
        <v>2</v>
      </c>
      <c r="C10" s="34">
        <v>3</v>
      </c>
      <c r="D10" s="35">
        <v>4</v>
      </c>
      <c r="E10" s="35">
        <v>5</v>
      </c>
    </row>
    <row r="11" spans="1:5" x14ac:dyDescent="0.25">
      <c r="A11" s="8" t="s">
        <v>0</v>
      </c>
      <c r="B11" s="8" t="s">
        <v>1</v>
      </c>
      <c r="C11" s="9">
        <f>C12+C16+C26+C29+C36+C40</f>
        <v>3031.2</v>
      </c>
      <c r="D11" s="9">
        <f>D12+D16+D26+D29+D36+D40</f>
        <v>2958.6</v>
      </c>
      <c r="E11" s="9">
        <f>E12+E16+E26+E29+E36+E40</f>
        <v>2908.6</v>
      </c>
    </row>
    <row r="12" spans="1:5" x14ac:dyDescent="0.25">
      <c r="A12" s="8" t="s">
        <v>2</v>
      </c>
      <c r="B12" s="8" t="s">
        <v>64</v>
      </c>
      <c r="C12" s="9">
        <f>C14+C15</f>
        <v>840</v>
      </c>
      <c r="D12" s="9">
        <f t="shared" ref="D12:E12" si="0">D14+D15</f>
        <v>856.8</v>
      </c>
      <c r="E12" s="9">
        <f t="shared" si="0"/>
        <v>878.2</v>
      </c>
    </row>
    <row r="13" spans="1:5" x14ac:dyDescent="0.25">
      <c r="A13" s="8" t="s">
        <v>62</v>
      </c>
      <c r="B13" s="20" t="s">
        <v>63</v>
      </c>
      <c r="C13" s="9">
        <f>C14+C15</f>
        <v>840</v>
      </c>
      <c r="D13" s="10">
        <v>612</v>
      </c>
      <c r="E13" s="10">
        <v>627.29999999999995</v>
      </c>
    </row>
    <row r="14" spans="1:5" ht="79.5" customHeight="1" x14ac:dyDescent="0.25">
      <c r="A14" s="12" t="s">
        <v>3</v>
      </c>
      <c r="B14" s="11" t="s">
        <v>4</v>
      </c>
      <c r="C14" s="13">
        <v>834</v>
      </c>
      <c r="D14" s="14">
        <v>850.8</v>
      </c>
      <c r="E14" s="14">
        <v>872.2</v>
      </c>
    </row>
    <row r="15" spans="1:5" ht="51" x14ac:dyDescent="0.25">
      <c r="A15" s="12" t="s">
        <v>5</v>
      </c>
      <c r="B15" s="11" t="s">
        <v>6</v>
      </c>
      <c r="C15" s="13">
        <v>6</v>
      </c>
      <c r="D15" s="14">
        <v>6</v>
      </c>
      <c r="E15" s="14">
        <v>6</v>
      </c>
    </row>
    <row r="16" spans="1:5" ht="38.25" x14ac:dyDescent="0.25">
      <c r="A16" s="15" t="s">
        <v>7</v>
      </c>
      <c r="B16" s="16" t="s">
        <v>8</v>
      </c>
      <c r="C16" s="9">
        <f>C17</f>
        <v>917.7</v>
      </c>
      <c r="D16" s="9">
        <f t="shared" ref="D16:E16" si="1">D17</f>
        <v>989.30000000000007</v>
      </c>
      <c r="E16" s="9">
        <f t="shared" si="1"/>
        <v>1058.8999999999999</v>
      </c>
    </row>
    <row r="17" spans="1:5" ht="38.25" x14ac:dyDescent="0.25">
      <c r="A17" s="15" t="s">
        <v>65</v>
      </c>
      <c r="B17" s="21" t="s">
        <v>66</v>
      </c>
      <c r="C17" s="9">
        <f>C18+C20+C22+C24</f>
        <v>917.7</v>
      </c>
      <c r="D17" s="9">
        <f t="shared" ref="D17:E17" si="2">D18+D20+D22+D24</f>
        <v>989.30000000000007</v>
      </c>
      <c r="E17" s="9">
        <f t="shared" si="2"/>
        <v>1058.8999999999999</v>
      </c>
    </row>
    <row r="18" spans="1:5" ht="76.5" x14ac:dyDescent="0.25">
      <c r="A18" s="22" t="s">
        <v>67</v>
      </c>
      <c r="B18" s="19" t="s">
        <v>68</v>
      </c>
      <c r="C18" s="13">
        <v>426</v>
      </c>
      <c r="D18" s="13">
        <f t="shared" ref="D18:E18" si="3">D19</f>
        <v>397.1</v>
      </c>
      <c r="E18" s="13">
        <f t="shared" si="3"/>
        <v>455.5</v>
      </c>
    </row>
    <row r="19" spans="1:5" ht="127.5" x14ac:dyDescent="0.25">
      <c r="A19" s="12" t="s">
        <v>54</v>
      </c>
      <c r="B19" s="19" t="s">
        <v>58</v>
      </c>
      <c r="C19" s="13">
        <v>426</v>
      </c>
      <c r="D19" s="14">
        <v>397.1</v>
      </c>
      <c r="E19" s="14">
        <v>455.5</v>
      </c>
    </row>
    <row r="20" spans="1:5" ht="102" x14ac:dyDescent="0.25">
      <c r="A20" s="22" t="s">
        <v>69</v>
      </c>
      <c r="B20" s="19" t="s">
        <v>70</v>
      </c>
      <c r="C20" s="13">
        <v>3.2</v>
      </c>
      <c r="D20" s="13">
        <f t="shared" ref="D20:E20" si="4">D21</f>
        <v>5.0999999999999996</v>
      </c>
      <c r="E20" s="13">
        <f t="shared" si="4"/>
        <v>6.3</v>
      </c>
    </row>
    <row r="21" spans="1:5" ht="153" x14ac:dyDescent="0.25">
      <c r="A21" s="12" t="s">
        <v>55</v>
      </c>
      <c r="B21" s="19" t="s">
        <v>59</v>
      </c>
      <c r="C21" s="13">
        <v>3.2</v>
      </c>
      <c r="D21" s="36">
        <v>5.0999999999999996</v>
      </c>
      <c r="E21" s="14">
        <v>6.3</v>
      </c>
    </row>
    <row r="22" spans="1:5" ht="76.5" x14ac:dyDescent="0.25">
      <c r="A22" s="22" t="s">
        <v>71</v>
      </c>
      <c r="B22" s="19" t="s">
        <v>72</v>
      </c>
      <c r="C22" s="13">
        <v>553.5</v>
      </c>
      <c r="D22" s="13">
        <f t="shared" ref="D22:E22" si="5">D23</f>
        <v>670</v>
      </c>
      <c r="E22" s="13">
        <f t="shared" si="5"/>
        <v>680</v>
      </c>
    </row>
    <row r="23" spans="1:5" ht="127.5" x14ac:dyDescent="0.25">
      <c r="A23" s="12" t="s">
        <v>56</v>
      </c>
      <c r="B23" s="19" t="s">
        <v>60</v>
      </c>
      <c r="C23" s="13">
        <v>553.5</v>
      </c>
      <c r="D23" s="36">
        <v>670</v>
      </c>
      <c r="E23" s="14">
        <v>680</v>
      </c>
    </row>
    <row r="24" spans="1:5" ht="76.5" x14ac:dyDescent="0.25">
      <c r="A24" s="22" t="s">
        <v>73</v>
      </c>
      <c r="B24" s="19" t="s">
        <v>74</v>
      </c>
      <c r="C24" s="13">
        <v>-65</v>
      </c>
      <c r="D24" s="13">
        <f t="shared" ref="D24:E24" si="6">D25</f>
        <v>-82.9</v>
      </c>
      <c r="E24" s="13">
        <f t="shared" si="6"/>
        <v>-82.9</v>
      </c>
    </row>
    <row r="25" spans="1:5" ht="127.5" x14ac:dyDescent="0.25">
      <c r="A25" s="12" t="s">
        <v>57</v>
      </c>
      <c r="B25" s="19" t="s">
        <v>61</v>
      </c>
      <c r="C25" s="13">
        <v>-65</v>
      </c>
      <c r="D25" s="36">
        <v>-82.9</v>
      </c>
      <c r="E25" s="36">
        <v>-82.9</v>
      </c>
    </row>
    <row r="26" spans="1:5" x14ac:dyDescent="0.25">
      <c r="A26" s="15" t="s">
        <v>9</v>
      </c>
      <c r="B26" s="17" t="s">
        <v>10</v>
      </c>
      <c r="C26" s="9">
        <f>C28</f>
        <v>130</v>
      </c>
      <c r="D26" s="10">
        <f>D28</f>
        <v>135</v>
      </c>
      <c r="E26" s="10">
        <f>E28</f>
        <v>140</v>
      </c>
    </row>
    <row r="27" spans="1:5" x14ac:dyDescent="0.25">
      <c r="A27" s="15" t="s">
        <v>75</v>
      </c>
      <c r="B27" s="37" t="s">
        <v>12</v>
      </c>
      <c r="C27" s="9">
        <f>C28</f>
        <v>130</v>
      </c>
      <c r="D27" s="9">
        <f t="shared" ref="D27:E27" si="7">D28</f>
        <v>135</v>
      </c>
      <c r="E27" s="9">
        <f t="shared" si="7"/>
        <v>140</v>
      </c>
    </row>
    <row r="28" spans="1:5" x14ac:dyDescent="0.25">
      <c r="A28" s="12" t="s">
        <v>11</v>
      </c>
      <c r="B28" s="38" t="s">
        <v>12</v>
      </c>
      <c r="C28" s="13">
        <v>130</v>
      </c>
      <c r="D28" s="14">
        <v>135</v>
      </c>
      <c r="E28" s="14">
        <v>140</v>
      </c>
    </row>
    <row r="29" spans="1:5" x14ac:dyDescent="0.25">
      <c r="A29" s="15" t="s">
        <v>76</v>
      </c>
      <c r="B29" s="37" t="s">
        <v>77</v>
      </c>
      <c r="C29" s="9">
        <f>C30+C32</f>
        <v>938.8</v>
      </c>
      <c r="D29" s="9">
        <f>D30+D32</f>
        <v>834</v>
      </c>
      <c r="E29" s="9">
        <f>E30+E32</f>
        <v>688</v>
      </c>
    </row>
    <row r="30" spans="1:5" x14ac:dyDescent="0.25">
      <c r="A30" s="15" t="s">
        <v>13</v>
      </c>
      <c r="B30" s="17" t="s">
        <v>14</v>
      </c>
      <c r="C30" s="9">
        <f>C31</f>
        <v>40</v>
      </c>
      <c r="D30" s="10">
        <f>D31</f>
        <v>44</v>
      </c>
      <c r="E30" s="10">
        <f>E31</f>
        <v>48</v>
      </c>
    </row>
    <row r="31" spans="1:5" ht="51" x14ac:dyDescent="0.25">
      <c r="A31" s="12" t="s">
        <v>15</v>
      </c>
      <c r="B31" s="11" t="s">
        <v>16</v>
      </c>
      <c r="C31" s="13">
        <v>40</v>
      </c>
      <c r="D31" s="14">
        <v>44</v>
      </c>
      <c r="E31" s="14">
        <v>48</v>
      </c>
    </row>
    <row r="32" spans="1:5" x14ac:dyDescent="0.25">
      <c r="A32" s="15" t="s">
        <v>17</v>
      </c>
      <c r="B32" s="17" t="s">
        <v>18</v>
      </c>
      <c r="C32" s="9">
        <f>C33+C34</f>
        <v>898.8</v>
      </c>
      <c r="D32" s="10">
        <f>D33+D34</f>
        <v>790</v>
      </c>
      <c r="E32" s="10">
        <f>E33+E34</f>
        <v>640</v>
      </c>
    </row>
    <row r="33" spans="1:5" ht="38.25" x14ac:dyDescent="0.25">
      <c r="A33" s="12" t="s">
        <v>19</v>
      </c>
      <c r="B33" s="11" t="s">
        <v>20</v>
      </c>
      <c r="C33" s="13">
        <v>320</v>
      </c>
      <c r="D33" s="14">
        <v>320</v>
      </c>
      <c r="E33" s="14">
        <v>320</v>
      </c>
    </row>
    <row r="34" spans="1:5" ht="51" x14ac:dyDescent="0.25">
      <c r="A34" s="12" t="s">
        <v>21</v>
      </c>
      <c r="B34" s="11" t="s">
        <v>22</v>
      </c>
      <c r="C34" s="13">
        <v>578.79999999999995</v>
      </c>
      <c r="D34" s="14">
        <v>470</v>
      </c>
      <c r="E34" s="14">
        <v>320</v>
      </c>
    </row>
    <row r="35" spans="1:5" ht="0.75" customHeight="1" x14ac:dyDescent="0.25">
      <c r="A35" s="17" t="s">
        <v>23</v>
      </c>
      <c r="B35" s="17" t="s">
        <v>24</v>
      </c>
      <c r="C35" s="9" t="e">
        <f>C12+C16+C26+C30+C32+#REF!</f>
        <v>#REF!</v>
      </c>
      <c r="D35" s="9" t="e">
        <f>D12+D16+D26+D30+D32+#REF!</f>
        <v>#REF!</v>
      </c>
      <c r="E35" s="9" t="e">
        <f>E12+E16+E26+E30+E32+#REF!</f>
        <v>#REF!</v>
      </c>
    </row>
    <row r="36" spans="1:5" ht="51" x14ac:dyDescent="0.25">
      <c r="A36" s="16" t="s">
        <v>78</v>
      </c>
      <c r="B36" s="23" t="s">
        <v>25</v>
      </c>
      <c r="C36" s="9">
        <f>C39</f>
        <v>3</v>
      </c>
      <c r="D36" s="10">
        <f>D39</f>
        <v>3</v>
      </c>
      <c r="E36" s="10">
        <f>E39</f>
        <v>3</v>
      </c>
    </row>
    <row r="37" spans="1:5" ht="114.75" x14ac:dyDescent="0.25">
      <c r="A37" s="11" t="s">
        <v>79</v>
      </c>
      <c r="B37" s="25" t="s">
        <v>80</v>
      </c>
      <c r="C37" s="13">
        <f>C38</f>
        <v>3</v>
      </c>
      <c r="D37" s="13">
        <f t="shared" ref="D37:E37" si="8">D38</f>
        <v>3</v>
      </c>
      <c r="E37" s="13">
        <f t="shared" si="8"/>
        <v>3</v>
      </c>
    </row>
    <row r="38" spans="1:5" ht="89.25" x14ac:dyDescent="0.25">
      <c r="A38" s="11" t="s">
        <v>81</v>
      </c>
      <c r="B38" s="25" t="s">
        <v>82</v>
      </c>
      <c r="C38" s="13">
        <f>C39</f>
        <v>3</v>
      </c>
      <c r="D38" s="13">
        <f t="shared" ref="D38:E38" si="9">D39</f>
        <v>3</v>
      </c>
      <c r="E38" s="13">
        <f t="shared" si="9"/>
        <v>3</v>
      </c>
    </row>
    <row r="39" spans="1:5" ht="76.5" x14ac:dyDescent="0.25">
      <c r="A39" s="12" t="s">
        <v>26</v>
      </c>
      <c r="B39" s="25" t="s">
        <v>27</v>
      </c>
      <c r="C39" s="13">
        <v>3</v>
      </c>
      <c r="D39" s="14">
        <v>3</v>
      </c>
      <c r="E39" s="14">
        <v>3</v>
      </c>
    </row>
    <row r="40" spans="1:5" ht="38.25" x14ac:dyDescent="0.25">
      <c r="A40" s="27" t="s">
        <v>28</v>
      </c>
      <c r="B40" s="25" t="s">
        <v>83</v>
      </c>
      <c r="C40" s="9">
        <f>C43+C46+C48</f>
        <v>201.7</v>
      </c>
      <c r="D40" s="9">
        <f t="shared" ref="D40:E40" si="10">D43+D46</f>
        <v>140.5</v>
      </c>
      <c r="E40" s="9">
        <f t="shared" si="10"/>
        <v>140.5</v>
      </c>
    </row>
    <row r="41" spans="1:5" x14ac:dyDescent="0.25">
      <c r="A41" s="24" t="s">
        <v>84</v>
      </c>
      <c r="B41" s="25" t="s">
        <v>85</v>
      </c>
      <c r="C41" s="13">
        <f>C42</f>
        <v>12.3</v>
      </c>
      <c r="D41" s="13">
        <f t="shared" ref="D41:E41" si="11">D42</f>
        <v>12.3</v>
      </c>
      <c r="E41" s="13">
        <f t="shared" si="11"/>
        <v>12.3</v>
      </c>
    </row>
    <row r="42" spans="1:5" ht="25.5" x14ac:dyDescent="0.25">
      <c r="A42" s="24" t="s">
        <v>86</v>
      </c>
      <c r="B42" s="25" t="s">
        <v>87</v>
      </c>
      <c r="C42" s="13">
        <f>C43</f>
        <v>12.3</v>
      </c>
      <c r="D42" s="13">
        <f t="shared" ref="D42:E42" si="12">D43</f>
        <v>12.3</v>
      </c>
      <c r="E42" s="13">
        <f t="shared" si="12"/>
        <v>12.3</v>
      </c>
    </row>
    <row r="43" spans="1:5" ht="38.25" x14ac:dyDescent="0.25">
      <c r="A43" s="26" t="s">
        <v>29</v>
      </c>
      <c r="B43" s="25" t="s">
        <v>30</v>
      </c>
      <c r="C43" s="13">
        <v>12.3</v>
      </c>
      <c r="D43" s="14">
        <v>12.3</v>
      </c>
      <c r="E43" s="14">
        <v>12.3</v>
      </c>
    </row>
    <row r="44" spans="1:5" ht="25.5" x14ac:dyDescent="0.25">
      <c r="A44" s="21" t="s">
        <v>88</v>
      </c>
      <c r="B44" s="23" t="s">
        <v>89</v>
      </c>
      <c r="C44" s="13">
        <f>C45+C48</f>
        <v>189.39999999999998</v>
      </c>
      <c r="D44" s="13">
        <f t="shared" ref="D44:E44" si="13">D45</f>
        <v>128.19999999999999</v>
      </c>
      <c r="E44" s="13">
        <f t="shared" si="13"/>
        <v>128.19999999999999</v>
      </c>
    </row>
    <row r="45" spans="1:5" ht="38.25" x14ac:dyDescent="0.25">
      <c r="A45" s="24" t="s">
        <v>90</v>
      </c>
      <c r="B45" s="25" t="s">
        <v>91</v>
      </c>
      <c r="C45" s="13">
        <f>C46</f>
        <v>128.19999999999999</v>
      </c>
      <c r="D45" s="13">
        <f t="shared" ref="D45:E45" si="14">D46</f>
        <v>128.19999999999999</v>
      </c>
      <c r="E45" s="13">
        <f t="shared" si="14"/>
        <v>128.19999999999999</v>
      </c>
    </row>
    <row r="46" spans="1:5" ht="38.25" x14ac:dyDescent="0.25">
      <c r="A46" s="26" t="s">
        <v>31</v>
      </c>
      <c r="B46" s="24" t="s">
        <v>32</v>
      </c>
      <c r="C46" s="13">
        <v>128.19999999999999</v>
      </c>
      <c r="D46" s="14">
        <v>128.19999999999999</v>
      </c>
      <c r="E46" s="14">
        <v>128.19999999999999</v>
      </c>
    </row>
    <row r="47" spans="1:5" hidden="1" x14ac:dyDescent="0.25">
      <c r="A47" s="15" t="s">
        <v>33</v>
      </c>
      <c r="B47" s="17" t="s">
        <v>34</v>
      </c>
      <c r="C47" s="9">
        <f>C40+C39</f>
        <v>204.7</v>
      </c>
      <c r="D47" s="9">
        <f>D40+D39</f>
        <v>143.5</v>
      </c>
      <c r="E47" s="9">
        <f>E40+E39</f>
        <v>143.5</v>
      </c>
    </row>
    <row r="48" spans="1:5" ht="25.5" x14ac:dyDescent="0.25">
      <c r="A48" s="12" t="s">
        <v>113</v>
      </c>
      <c r="B48" s="38" t="s">
        <v>112</v>
      </c>
      <c r="C48" s="13">
        <v>61.2</v>
      </c>
      <c r="D48" s="13">
        <v>0</v>
      </c>
      <c r="E48" s="13">
        <v>0</v>
      </c>
    </row>
    <row r="49" spans="1:5" ht="38.25" x14ac:dyDescent="0.25">
      <c r="A49" s="33" t="s">
        <v>97</v>
      </c>
      <c r="B49" s="21" t="s">
        <v>35</v>
      </c>
      <c r="C49" s="9">
        <f>C50+C53+C57+C61+C55</f>
        <v>12377.849999999999</v>
      </c>
      <c r="D49" s="9">
        <f t="shared" ref="D49:E49" si="15">D50+D53+D57+D61</f>
        <v>1645.1000000000001</v>
      </c>
      <c r="E49" s="9">
        <f t="shared" si="15"/>
        <v>1120</v>
      </c>
    </row>
    <row r="50" spans="1:5" ht="25.5" x14ac:dyDescent="0.25">
      <c r="A50" s="15" t="s">
        <v>98</v>
      </c>
      <c r="B50" s="21" t="s">
        <v>36</v>
      </c>
      <c r="C50" s="9">
        <f>C51</f>
        <v>1762.1</v>
      </c>
      <c r="D50" s="9">
        <f t="shared" ref="D50:E50" si="16">D51</f>
        <v>1544.4</v>
      </c>
      <c r="E50" s="9">
        <f t="shared" si="16"/>
        <v>1016.9</v>
      </c>
    </row>
    <row r="51" spans="1:5" ht="51" x14ac:dyDescent="0.25">
      <c r="A51" s="12" t="s">
        <v>51</v>
      </c>
      <c r="B51" s="24" t="s">
        <v>104</v>
      </c>
      <c r="C51" s="9">
        <f>C52</f>
        <v>1762.1</v>
      </c>
      <c r="D51" s="9">
        <v>1544.4</v>
      </c>
      <c r="E51" s="9">
        <v>1016.9</v>
      </c>
    </row>
    <row r="52" spans="1:5" ht="38.25" x14ac:dyDescent="0.25">
      <c r="A52" s="24" t="s">
        <v>99</v>
      </c>
      <c r="B52" s="24" t="s">
        <v>52</v>
      </c>
      <c r="C52" s="13">
        <v>1762.1</v>
      </c>
      <c r="D52" s="14">
        <f>D51</f>
        <v>1544.4</v>
      </c>
      <c r="E52" s="14">
        <f>E51</f>
        <v>1016.9</v>
      </c>
    </row>
    <row r="53" spans="1:5" ht="66" customHeight="1" x14ac:dyDescent="0.25">
      <c r="A53" s="15" t="s">
        <v>100</v>
      </c>
      <c r="B53" s="21" t="s">
        <v>105</v>
      </c>
      <c r="C53" s="39">
        <f>C54</f>
        <v>3566.95</v>
      </c>
      <c r="D53" s="10">
        <v>0</v>
      </c>
      <c r="E53" s="10">
        <v>0</v>
      </c>
    </row>
    <row r="54" spans="1:5" ht="25.5" x14ac:dyDescent="0.25">
      <c r="A54" s="12" t="s">
        <v>53</v>
      </c>
      <c r="B54" s="24" t="s">
        <v>101</v>
      </c>
      <c r="C54" s="40">
        <v>3566.95</v>
      </c>
      <c r="D54" s="14">
        <v>0</v>
      </c>
      <c r="E54" s="14">
        <v>0</v>
      </c>
    </row>
    <row r="55" spans="1:5" x14ac:dyDescent="0.25">
      <c r="A55" s="12" t="s">
        <v>109</v>
      </c>
      <c r="B55" s="24" t="s">
        <v>111</v>
      </c>
      <c r="C55" s="13">
        <v>250</v>
      </c>
      <c r="D55" s="14">
        <v>0</v>
      </c>
      <c r="E55" s="14">
        <v>0</v>
      </c>
    </row>
    <row r="56" spans="1:5" ht="23.25" customHeight="1" x14ac:dyDescent="0.25">
      <c r="A56" s="12" t="s">
        <v>108</v>
      </c>
      <c r="B56" s="24" t="s">
        <v>110</v>
      </c>
      <c r="C56" s="13">
        <v>250</v>
      </c>
      <c r="D56" s="14">
        <v>0</v>
      </c>
      <c r="E56" s="14">
        <v>0</v>
      </c>
    </row>
    <row r="57" spans="1:5" ht="25.5" x14ac:dyDescent="0.25">
      <c r="A57" s="15" t="s">
        <v>42</v>
      </c>
      <c r="B57" s="21" t="s">
        <v>37</v>
      </c>
      <c r="C57" s="9">
        <f>C58+C60</f>
        <v>99.399999999999991</v>
      </c>
      <c r="D57" s="9">
        <f>D58+D60</f>
        <v>100.69999999999999</v>
      </c>
      <c r="E57" s="9">
        <f>E58+E60</f>
        <v>103.1</v>
      </c>
    </row>
    <row r="58" spans="1:5" ht="38.25" x14ac:dyDescent="0.25">
      <c r="A58" s="12" t="s">
        <v>44</v>
      </c>
      <c r="B58" s="24" t="s">
        <v>39</v>
      </c>
      <c r="C58" s="13">
        <v>0.1</v>
      </c>
      <c r="D58" s="14">
        <v>0.1</v>
      </c>
      <c r="E58" s="14">
        <v>0.1</v>
      </c>
    </row>
    <row r="59" spans="1:5" ht="45" customHeight="1" x14ac:dyDescent="0.25">
      <c r="A59" s="12" t="s">
        <v>43</v>
      </c>
      <c r="B59" s="25" t="s">
        <v>102</v>
      </c>
      <c r="C59" s="13">
        <f>C60</f>
        <v>99.3</v>
      </c>
      <c r="D59" s="13">
        <f t="shared" ref="D59:E59" si="17">D60</f>
        <v>100.6</v>
      </c>
      <c r="E59" s="13">
        <f t="shared" si="17"/>
        <v>103</v>
      </c>
    </row>
    <row r="60" spans="1:5" ht="51" x14ac:dyDescent="0.25">
      <c r="A60" s="12" t="s">
        <v>103</v>
      </c>
      <c r="B60" s="25" t="s">
        <v>38</v>
      </c>
      <c r="C60" s="13">
        <v>99.3</v>
      </c>
      <c r="D60" s="14">
        <v>100.6</v>
      </c>
      <c r="E60" s="14">
        <v>103</v>
      </c>
    </row>
    <row r="61" spans="1:5" x14ac:dyDescent="0.25">
      <c r="A61" s="28" t="s">
        <v>92</v>
      </c>
      <c r="B61" s="29" t="s">
        <v>93</v>
      </c>
      <c r="C61" s="9">
        <f t="shared" ref="C61:E61" si="18">C63</f>
        <v>6699.4</v>
      </c>
      <c r="D61" s="9">
        <f t="shared" si="18"/>
        <v>0</v>
      </c>
      <c r="E61" s="9">
        <f t="shared" si="18"/>
        <v>0</v>
      </c>
    </row>
    <row r="62" spans="1:5" ht="25.5" x14ac:dyDescent="0.25">
      <c r="A62" s="30" t="s">
        <v>94</v>
      </c>
      <c r="B62" s="31" t="s">
        <v>95</v>
      </c>
      <c r="C62" s="13">
        <f>C63</f>
        <v>6699.4</v>
      </c>
      <c r="D62" s="9"/>
      <c r="E62" s="9"/>
    </row>
    <row r="63" spans="1:5" ht="25.5" x14ac:dyDescent="0.25">
      <c r="A63" s="30" t="s">
        <v>45</v>
      </c>
      <c r="B63" s="32" t="s">
        <v>96</v>
      </c>
      <c r="C63" s="13">
        <v>6699.4</v>
      </c>
      <c r="D63" s="14">
        <v>0</v>
      </c>
      <c r="E63" s="14">
        <v>0</v>
      </c>
    </row>
    <row r="64" spans="1:5" x14ac:dyDescent="0.25">
      <c r="A64" s="18"/>
      <c r="B64" s="17" t="s">
        <v>40</v>
      </c>
      <c r="C64" s="39">
        <f>C11+C49</f>
        <v>15409.05</v>
      </c>
      <c r="D64" s="9">
        <f>D11+D49</f>
        <v>4603.7</v>
      </c>
      <c r="E64" s="9">
        <f>E11+E49</f>
        <v>4028.6</v>
      </c>
    </row>
  </sheetData>
  <mergeCells count="9">
    <mergeCell ref="B1:E1"/>
    <mergeCell ref="B3:E3"/>
    <mergeCell ref="A4:E4"/>
    <mergeCell ref="C6:E6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7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2020-07-06T07:58:10Z</dcterms:modified>
</cp:coreProperties>
</file>